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n/Library/Mobile Documents/com~apple~CloudDocs/永野FPオフィス提案資料/"/>
    </mc:Choice>
  </mc:AlternateContent>
  <xr:revisionPtr revIDLastSave="0" documentId="13_ncr:1_{85A6DA1A-D90F-1544-A3CD-478934FB536D}" xr6:coauthVersionLast="47" xr6:coauthVersionMax="47" xr10:uidLastSave="{00000000-0000-0000-0000-000000000000}"/>
  <bookViews>
    <workbookView xWindow="4800" yWindow="500" windowWidth="28800" windowHeight="15820" activeTab="3" xr2:uid="{E9ECEB71-5F99-4278-8B5C-4EBFCC72AB9B}"/>
  </bookViews>
  <sheets>
    <sheet name="地銀系" sheetId="2" r:id="rId1"/>
    <sheet name="メガバンク系" sheetId="1" r:id="rId2"/>
    <sheet name="ネットバンク系" sheetId="3" r:id="rId3"/>
    <sheet name="住宅ローンシミュレーター借入可能額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5" i="4"/>
  <c r="B5" i="4"/>
  <c r="K11" i="4"/>
  <c r="I11" i="4"/>
  <c r="C10" i="4"/>
  <c r="K10" i="4" s="1"/>
  <c r="D5" i="4"/>
  <c r="D10" i="4" l="1"/>
  <c r="I10" i="4"/>
  <c r="D6" i="4"/>
  <c r="F6" i="4" l="1"/>
  <c r="I12" i="4"/>
  <c r="I13" i="4" s="1"/>
  <c r="I14" i="4" s="1"/>
  <c r="K12" i="4"/>
  <c r="K13" i="4" s="1"/>
  <c r="K14" i="4" s="1"/>
  <c r="C8" i="4"/>
  <c r="C11" i="4" l="1"/>
  <c r="D8" i="4"/>
</calcChain>
</file>

<file path=xl/sharedStrings.xml><?xml version="1.0" encoding="utf-8"?>
<sst xmlns="http://schemas.openxmlformats.org/spreadsheetml/2006/main" count="65" uniqueCount="48">
  <si>
    <t>フラット35</t>
    <phoneticPr fontId="1"/>
  </si>
  <si>
    <t>みずほ銀行</t>
    <rPh sb="3" eb="5">
      <t>ギンコウ</t>
    </rPh>
    <phoneticPr fontId="1"/>
  </si>
  <si>
    <t>三菱UFJ</t>
    <rPh sb="0" eb="2">
      <t>ミツビシ</t>
    </rPh>
    <phoneticPr fontId="1"/>
  </si>
  <si>
    <t>三井住友</t>
    <rPh sb="0" eb="2">
      <t>ミツイ</t>
    </rPh>
    <rPh sb="2" eb="4">
      <t>スミトモ</t>
    </rPh>
    <phoneticPr fontId="1"/>
  </si>
  <si>
    <t>三井住友信託</t>
    <rPh sb="0" eb="2">
      <t>ミツイ</t>
    </rPh>
    <rPh sb="2" eb="4">
      <t>スミトモ</t>
    </rPh>
    <rPh sb="4" eb="6">
      <t>シンタク</t>
    </rPh>
    <phoneticPr fontId="1"/>
  </si>
  <si>
    <t>りそな</t>
    <phoneticPr fontId="1"/>
  </si>
  <si>
    <t>審査金利</t>
    <rPh sb="0" eb="2">
      <t>シンサ</t>
    </rPh>
    <rPh sb="2" eb="4">
      <t>キンリ</t>
    </rPh>
    <phoneticPr fontId="1"/>
  </si>
  <si>
    <t>融資金利</t>
    <rPh sb="0" eb="2">
      <t>ユウシ</t>
    </rPh>
    <rPh sb="2" eb="4">
      <t>キンリ</t>
    </rPh>
    <phoneticPr fontId="1"/>
  </si>
  <si>
    <t>400万円未満返済比率</t>
    <rPh sb="3" eb="5">
      <t>マンエン</t>
    </rPh>
    <rPh sb="5" eb="7">
      <t>ミマン</t>
    </rPh>
    <rPh sb="7" eb="11">
      <t>ヘンサイヒリツ</t>
    </rPh>
    <phoneticPr fontId="1"/>
  </si>
  <si>
    <t>400万円以上返済比率</t>
    <rPh sb="3" eb="5">
      <t>マンエン</t>
    </rPh>
    <rPh sb="5" eb="7">
      <t>イジョウ</t>
    </rPh>
    <rPh sb="7" eb="11">
      <t>ヘンサイヒリツ</t>
    </rPh>
    <phoneticPr fontId="1"/>
  </si>
  <si>
    <t>変動の基準金利</t>
    <rPh sb="0" eb="2">
      <t>ヘンドウ</t>
    </rPh>
    <rPh sb="3" eb="7">
      <t>キジュンキンリ</t>
    </rPh>
    <phoneticPr fontId="1"/>
  </si>
  <si>
    <t>銀行独自の審査金利</t>
    <rPh sb="0" eb="2">
      <t>ギンコウ</t>
    </rPh>
    <rPh sb="2" eb="4">
      <t>ドクジ</t>
    </rPh>
    <rPh sb="5" eb="7">
      <t>シンサ</t>
    </rPh>
    <rPh sb="7" eb="9">
      <t>キンリ</t>
    </rPh>
    <phoneticPr fontId="1"/>
  </si>
  <si>
    <t>ベースとなる指標</t>
    <rPh sb="6" eb="8">
      <t>シヒョウ</t>
    </rPh>
    <phoneticPr fontId="1"/>
  </si>
  <si>
    <t>ろうきん</t>
    <phoneticPr fontId="1"/>
  </si>
  <si>
    <t>融資金利</t>
    <rPh sb="0" eb="2">
      <t>ユウシ</t>
    </rPh>
    <rPh sb="2" eb="4">
      <t>キンリ</t>
    </rPh>
    <rPh sb="3" eb="4">
      <t>カシキン</t>
    </rPh>
    <phoneticPr fontId="1"/>
  </si>
  <si>
    <t>JA</t>
    <phoneticPr fontId="1"/>
  </si>
  <si>
    <t>肥銀プロパー</t>
    <rPh sb="0" eb="2">
      <t>ヒギン</t>
    </rPh>
    <phoneticPr fontId="1"/>
  </si>
  <si>
    <t>熊銀ふくぎん保証</t>
    <rPh sb="0" eb="1">
      <t>クマ</t>
    </rPh>
    <rPh sb="1" eb="2">
      <t>ギン</t>
    </rPh>
    <rPh sb="6" eb="8">
      <t>ホショウ</t>
    </rPh>
    <phoneticPr fontId="1"/>
  </si>
  <si>
    <t>全国保証（全金融機関共通）</t>
    <rPh sb="0" eb="2">
      <t>ゼンコク</t>
    </rPh>
    <rPh sb="2" eb="4">
      <t>ホショウ</t>
    </rPh>
    <rPh sb="5" eb="6">
      <t>ゼン</t>
    </rPh>
    <rPh sb="6" eb="10">
      <t>キンユウキカン</t>
    </rPh>
    <rPh sb="10" eb="12">
      <t>キョウツウ</t>
    </rPh>
    <phoneticPr fontId="1"/>
  </si>
  <si>
    <t>楽天</t>
    <rPh sb="0" eb="2">
      <t>ラクテン</t>
    </rPh>
    <phoneticPr fontId="1"/>
  </si>
  <si>
    <t>住信ＳＢＩ</t>
    <rPh sb="0" eb="2">
      <t>スミシン</t>
    </rPh>
    <phoneticPr fontId="1"/>
  </si>
  <si>
    <t>auじぶん</t>
    <phoneticPr fontId="1"/>
  </si>
  <si>
    <t>イオン</t>
    <phoneticPr fontId="1"/>
  </si>
  <si>
    <t>PAYPAY</t>
    <phoneticPr fontId="1"/>
  </si>
  <si>
    <t>ソニー</t>
    <phoneticPr fontId="1"/>
  </si>
  <si>
    <t>新生銀行</t>
    <rPh sb="0" eb="2">
      <t>シンセイ</t>
    </rPh>
    <rPh sb="2" eb="4">
      <t>ギンコウ</t>
    </rPh>
    <phoneticPr fontId="1"/>
  </si>
  <si>
    <t>◆返済割合</t>
    <rPh sb="1" eb="3">
      <t>ヘンサイ</t>
    </rPh>
    <rPh sb="3" eb="5">
      <t>ワリアイ</t>
    </rPh>
    <phoneticPr fontId="1"/>
  </si>
  <si>
    <t>借入額</t>
    <rPh sb="0" eb="2">
      <t>カリイレ</t>
    </rPh>
    <rPh sb="2" eb="3">
      <t>ガク</t>
    </rPh>
    <phoneticPr fontId="1"/>
  </si>
  <si>
    <t>返済回数</t>
    <rPh sb="0" eb="2">
      <t>ヘンサイ</t>
    </rPh>
    <rPh sb="2" eb="4">
      <t>カイスウ</t>
    </rPh>
    <phoneticPr fontId="1"/>
  </si>
  <si>
    <t>利率</t>
    <rPh sb="0" eb="2">
      <t>リリツ</t>
    </rPh>
    <phoneticPr fontId="1"/>
  </si>
  <si>
    <t>利息額</t>
    <rPh sb="0" eb="2">
      <t>リソク</t>
    </rPh>
    <rPh sb="2" eb="3">
      <t>ガク</t>
    </rPh>
    <phoneticPr fontId="1"/>
  </si>
  <si>
    <t>年間支払い総額</t>
    <rPh sb="0" eb="2">
      <t>ネンカン</t>
    </rPh>
    <rPh sb="2" eb="4">
      <t>シハラ</t>
    </rPh>
    <rPh sb="5" eb="7">
      <t>ソウガク</t>
    </rPh>
    <phoneticPr fontId="1"/>
  </si>
  <si>
    <t>借入金額（年）</t>
    <rPh sb="0" eb="2">
      <t>カリイレ</t>
    </rPh>
    <rPh sb="2" eb="4">
      <t>キンガク</t>
    </rPh>
    <rPh sb="5" eb="6">
      <t>ネン</t>
    </rPh>
    <phoneticPr fontId="1"/>
  </si>
  <si>
    <t>年収</t>
    <rPh sb="0" eb="2">
      <t>ネンシュウ</t>
    </rPh>
    <phoneticPr fontId="1"/>
  </si>
  <si>
    <t>返済比率</t>
    <rPh sb="0" eb="2">
      <t>ヘンサイ</t>
    </rPh>
    <rPh sb="2" eb="4">
      <t>ヒリツ</t>
    </rPh>
    <phoneticPr fontId="1"/>
  </si>
  <si>
    <t>黄色マスに入力</t>
    <rPh sb="0" eb="2">
      <t>キイロ</t>
    </rPh>
    <rPh sb="5" eb="7">
      <t>ニュウリョク</t>
    </rPh>
    <phoneticPr fontId="1"/>
  </si>
  <si>
    <t>判定</t>
    <rPh sb="0" eb="2">
      <t>ハンテイ</t>
    </rPh>
    <phoneticPr fontId="1"/>
  </si>
  <si>
    <t>返済比率判定</t>
    <rPh sb="0" eb="6">
      <t>ヘンサイ</t>
    </rPh>
    <phoneticPr fontId="1"/>
  </si>
  <si>
    <t>別のローン債務</t>
    <rPh sb="0" eb="1">
      <t>ベツノ</t>
    </rPh>
    <rPh sb="5" eb="7">
      <t>サイム</t>
    </rPh>
    <phoneticPr fontId="1"/>
  </si>
  <si>
    <t>年収</t>
    <rPh sb="0" eb="2">
      <t>ネn</t>
    </rPh>
    <phoneticPr fontId="1"/>
  </si>
  <si>
    <t>審査金利</t>
    <rPh sb="0" eb="4">
      <t>シンサ</t>
    </rPh>
    <phoneticPr fontId="1"/>
  </si>
  <si>
    <t>別のローン</t>
    <rPh sb="0" eb="1">
      <t>ベツノ</t>
    </rPh>
    <phoneticPr fontId="1"/>
  </si>
  <si>
    <t>円</t>
    <rPh sb="0" eb="1">
      <t xml:space="preserve">エン </t>
    </rPh>
    <phoneticPr fontId="1"/>
  </si>
  <si>
    <t>返済比率シミュレーション</t>
    <rPh sb="0" eb="4">
      <t>ヘンサイ</t>
    </rPh>
    <phoneticPr fontId="1"/>
  </si>
  <si>
    <t>借入金・年数</t>
    <rPh sb="0" eb="3">
      <t>カリイレ</t>
    </rPh>
    <rPh sb="4" eb="6">
      <t>ネンスウ</t>
    </rPh>
    <phoneticPr fontId="1"/>
  </si>
  <si>
    <t>年</t>
    <rPh sb="0" eb="1">
      <t>ネn</t>
    </rPh>
    <phoneticPr fontId="1"/>
  </si>
  <si>
    <t>住宅ローン分</t>
    <rPh sb="0" eb="2">
      <t>ジュウタク</t>
    </rPh>
    <rPh sb="5" eb="6">
      <t>ブン</t>
    </rPh>
    <phoneticPr fontId="1"/>
  </si>
  <si>
    <t>ローン合算</t>
    <rPh sb="3" eb="5">
      <t>ガッサン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</si>
</sst>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00%"/>
    <numFmt numFmtId="177" formatCode="#,##0_);[Red]\(#,##0\)"/>
    <numFmt numFmtId="178" formatCode="#,##0_ 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9" fontId="2" fillId="0" borderId="0" xfId="0" applyNumberFormat="1" applyFont="1" applyAlignment="1">
      <alignment horizontal="right" vertical="center"/>
    </xf>
    <xf numFmtId="0" fontId="0" fillId="3" borderId="1" xfId="0" applyFill="1" applyBorder="1">
      <alignment vertical="center"/>
    </xf>
    <xf numFmtId="6" fontId="0" fillId="0" borderId="1" xfId="0" applyNumberFormat="1" applyBorder="1">
      <alignment vertical="center"/>
    </xf>
    <xf numFmtId="0" fontId="0" fillId="4" borderId="0" xfId="0" applyFill="1">
      <alignment vertical="center"/>
    </xf>
    <xf numFmtId="6" fontId="0" fillId="0" borderId="0" xfId="0" applyNumberFormat="1">
      <alignment vertical="center"/>
    </xf>
    <xf numFmtId="10" fontId="0" fillId="0" borderId="0" xfId="0" applyNumberFormat="1">
      <alignment vertical="center"/>
    </xf>
    <xf numFmtId="5" fontId="0" fillId="0" borderId="0" xfId="0" applyNumberFormat="1">
      <alignment vertical="center"/>
    </xf>
    <xf numFmtId="176" fontId="0" fillId="0" borderId="0" xfId="0" applyNumberFormat="1">
      <alignment vertical="center"/>
    </xf>
    <xf numFmtId="9" fontId="0" fillId="0" borderId="0" xfId="0" applyNumberFormat="1">
      <alignment vertical="center"/>
    </xf>
    <xf numFmtId="176" fontId="3" fillId="0" borderId="1" xfId="0" applyNumberFormat="1" applyFont="1" applyBorder="1" applyAlignment="1">
      <alignment horizontal="right" vertical="center"/>
    </xf>
    <xf numFmtId="10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2" fillId="5" borderId="1" xfId="0" applyFont="1" applyFill="1" applyBorder="1">
      <alignment vertical="center"/>
    </xf>
    <xf numFmtId="0" fontId="2" fillId="5" borderId="1" xfId="0" applyFont="1" applyFill="1" applyBorder="1" applyAlignment="1">
      <alignment horizontal="right" vertical="center"/>
    </xf>
    <xf numFmtId="176" fontId="2" fillId="5" borderId="1" xfId="0" applyNumberFormat="1" applyFont="1" applyFill="1" applyBorder="1">
      <alignment vertical="center"/>
    </xf>
    <xf numFmtId="176" fontId="3" fillId="5" borderId="1" xfId="0" applyNumberFormat="1" applyFont="1" applyFill="1" applyBorder="1">
      <alignment vertical="center"/>
    </xf>
    <xf numFmtId="0" fontId="4" fillId="5" borderId="1" xfId="0" applyFont="1" applyFill="1" applyBorder="1">
      <alignment vertical="center"/>
    </xf>
    <xf numFmtId="5" fontId="0" fillId="6" borderId="1" xfId="0" applyNumberFormat="1" applyFill="1" applyBorder="1">
      <alignment vertical="center"/>
    </xf>
    <xf numFmtId="0" fontId="0" fillId="6" borderId="1" xfId="0" applyFill="1" applyBorder="1">
      <alignment vertical="center"/>
    </xf>
    <xf numFmtId="176" fontId="0" fillId="6" borderId="1" xfId="0" applyNumberFormat="1" applyFill="1" applyBorder="1">
      <alignment vertical="center"/>
    </xf>
    <xf numFmtId="5" fontId="0" fillId="6" borderId="0" xfId="0" applyNumberFormat="1" applyFill="1">
      <alignment vertical="center"/>
    </xf>
    <xf numFmtId="0" fontId="2" fillId="6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5" fontId="0" fillId="0" borderId="1" xfId="0" applyNumberFormat="1" applyBorder="1">
      <alignment vertical="center"/>
    </xf>
    <xf numFmtId="0" fontId="8" fillId="7" borderId="1" xfId="0" applyFont="1" applyFill="1" applyBorder="1">
      <alignment vertical="center"/>
    </xf>
    <xf numFmtId="10" fontId="0" fillId="6" borderId="1" xfId="0" applyNumberFormat="1" applyFill="1" applyBorder="1">
      <alignment vertical="center"/>
    </xf>
    <xf numFmtId="0" fontId="10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Fill="1" applyBorder="1">
      <alignment vertical="center"/>
    </xf>
    <xf numFmtId="0" fontId="6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right" vertical="center"/>
    </xf>
    <xf numFmtId="0" fontId="7" fillId="0" borderId="1" xfId="0" applyFont="1" applyFill="1" applyBorder="1">
      <alignment vertical="center"/>
    </xf>
    <xf numFmtId="5" fontId="0" fillId="0" borderId="1" xfId="0" applyNumberFormat="1" applyFill="1" applyBorder="1">
      <alignment vertical="center"/>
    </xf>
    <xf numFmtId="9" fontId="0" fillId="6" borderId="1" xfId="0" applyNumberFormat="1" applyFill="1" applyBorder="1">
      <alignment vertical="center"/>
    </xf>
    <xf numFmtId="177" fontId="0" fillId="0" borderId="0" xfId="0" applyNumberFormat="1">
      <alignment vertical="center"/>
    </xf>
    <xf numFmtId="5" fontId="9" fillId="7" borderId="1" xfId="0" applyNumberFormat="1" applyFont="1" applyFill="1" applyBorder="1" applyAlignment="1">
      <alignment horizontal="center" vertical="center"/>
    </xf>
    <xf numFmtId="178" fontId="12" fillId="6" borderId="1" xfId="0" applyNumberFormat="1" applyFont="1" applyFill="1" applyBorder="1" applyAlignment="1">
      <alignment horizontal="right" vertical="center"/>
    </xf>
    <xf numFmtId="178" fontId="0" fillId="6" borderId="1" xfId="0" applyNumberFormat="1" applyFill="1" applyBorder="1">
      <alignment vertical="center"/>
    </xf>
    <xf numFmtId="9" fontId="2" fillId="0" borderId="0" xfId="0" applyNumberFormat="1" applyFont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9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4ADA-A044-4A28-999B-E64EA731FAF5}">
  <dimension ref="A1:L5"/>
  <sheetViews>
    <sheetView workbookViewId="0">
      <selection activeCell="C19" sqref="C19"/>
    </sheetView>
  </sheetViews>
  <sheetFormatPr baseColWidth="10" defaultColWidth="9" defaultRowHeight="18"/>
  <cols>
    <col min="1" max="1" width="19" style="1" bestFit="1" customWidth="1"/>
    <col min="2" max="7" width="24.5" style="1" customWidth="1"/>
    <col min="8" max="8" width="19.83203125" style="1" customWidth="1"/>
    <col min="9" max="9" width="9" style="1"/>
    <col min="10" max="10" width="8.1640625" style="1" bestFit="1" customWidth="1"/>
    <col min="11" max="11" width="12" style="1" bestFit="1" customWidth="1"/>
    <col min="12" max="12" width="9.6640625" style="1" customWidth="1"/>
    <col min="13" max="13" width="12" style="1" bestFit="1" customWidth="1"/>
    <col min="14" max="16384" width="9" style="1"/>
  </cols>
  <sheetData>
    <row r="1" spans="1:12">
      <c r="A1" s="20"/>
      <c r="B1" s="21" t="s">
        <v>16</v>
      </c>
      <c r="C1" s="21" t="s">
        <v>17</v>
      </c>
      <c r="D1" s="21" t="s">
        <v>18</v>
      </c>
      <c r="E1" s="21" t="s">
        <v>13</v>
      </c>
      <c r="F1" s="21" t="s">
        <v>15</v>
      </c>
      <c r="G1" s="21" t="s">
        <v>0</v>
      </c>
      <c r="H1" s="3"/>
      <c r="I1" s="3"/>
      <c r="J1" s="3"/>
      <c r="K1" s="3"/>
      <c r="L1" s="3"/>
    </row>
    <row r="2" spans="1:12" s="2" customFormat="1" ht="38.25" customHeight="1">
      <c r="A2" s="23" t="s">
        <v>6</v>
      </c>
      <c r="B2" s="14">
        <v>2.1000000000000001E-2</v>
      </c>
      <c r="C2" s="14">
        <v>3.125E-2</v>
      </c>
      <c r="D2" s="14" t="s">
        <v>7</v>
      </c>
      <c r="E2" s="14" t="s">
        <v>7</v>
      </c>
      <c r="F2" s="14" t="s">
        <v>7</v>
      </c>
      <c r="G2" s="14" t="s">
        <v>7</v>
      </c>
      <c r="H2" s="4"/>
      <c r="I2" s="4"/>
      <c r="J2" s="4"/>
      <c r="K2" s="4"/>
      <c r="L2" s="4"/>
    </row>
    <row r="3" spans="1:12" ht="38.25" customHeight="1">
      <c r="A3" s="24" t="s">
        <v>12</v>
      </c>
      <c r="B3" s="15" t="s">
        <v>11</v>
      </c>
      <c r="C3" s="14" t="s">
        <v>10</v>
      </c>
      <c r="D3" s="16" t="s">
        <v>14</v>
      </c>
      <c r="E3" s="16" t="s">
        <v>7</v>
      </c>
      <c r="F3" s="16" t="s">
        <v>7</v>
      </c>
      <c r="G3" s="16" t="s">
        <v>14</v>
      </c>
      <c r="H3" s="3"/>
      <c r="I3" s="3"/>
      <c r="J3" s="3"/>
      <c r="K3" s="3"/>
      <c r="L3" s="3"/>
    </row>
    <row r="4" spans="1:12" ht="38.25" customHeight="1">
      <c r="A4" s="24" t="s">
        <v>8</v>
      </c>
      <c r="B4" s="17">
        <v>0.3</v>
      </c>
      <c r="C4" s="17">
        <v>0.35</v>
      </c>
      <c r="D4" s="17">
        <v>0.3</v>
      </c>
      <c r="E4" s="17">
        <v>0.3</v>
      </c>
      <c r="F4" s="17">
        <v>0.3</v>
      </c>
      <c r="G4" s="17">
        <v>0.3</v>
      </c>
      <c r="H4" s="5"/>
      <c r="I4" s="5"/>
      <c r="J4" s="5"/>
      <c r="K4" s="5"/>
      <c r="L4" s="54"/>
    </row>
    <row r="5" spans="1:12" ht="38.25" customHeight="1">
      <c r="A5" s="24" t="s">
        <v>9</v>
      </c>
      <c r="B5" s="17">
        <v>0.35</v>
      </c>
      <c r="C5" s="17">
        <v>0.4</v>
      </c>
      <c r="D5" s="17">
        <v>0.4</v>
      </c>
      <c r="E5" s="17">
        <v>0.35</v>
      </c>
      <c r="F5" s="17">
        <v>0.35</v>
      </c>
      <c r="G5" s="17">
        <v>0.35</v>
      </c>
      <c r="H5" s="5"/>
      <c r="I5" s="5"/>
      <c r="J5" s="5"/>
      <c r="K5" s="5"/>
      <c r="L5" s="54"/>
    </row>
  </sheetData>
  <mergeCells count="1">
    <mergeCell ref="L4:L5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9D4F-8326-4C23-BF1B-908AD1CFF57D}">
  <dimension ref="A1:F4"/>
  <sheetViews>
    <sheetView workbookViewId="0">
      <selection activeCell="A2" sqref="A2:A4"/>
    </sheetView>
  </sheetViews>
  <sheetFormatPr baseColWidth="10" defaultColWidth="9" defaultRowHeight="18"/>
  <cols>
    <col min="1" max="1" width="19" style="1" bestFit="1" customWidth="1"/>
    <col min="2" max="6" width="17.5" style="1" customWidth="1"/>
    <col min="7" max="7" width="10.33203125" style="1" bestFit="1" customWidth="1"/>
    <col min="8" max="8" width="10" style="1" bestFit="1" customWidth="1"/>
    <col min="9" max="9" width="9" style="1"/>
    <col min="10" max="10" width="8.1640625" style="1" bestFit="1" customWidth="1"/>
    <col min="11" max="11" width="12" style="1" bestFit="1" customWidth="1"/>
    <col min="12" max="12" width="9.6640625" style="1" customWidth="1"/>
    <col min="13" max="13" width="12" style="1" bestFit="1" customWidth="1"/>
    <col min="14" max="16384" width="9" style="1"/>
  </cols>
  <sheetData>
    <row r="1" spans="1:6">
      <c r="A1" s="20"/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</row>
    <row r="2" spans="1:6" s="2" customFormat="1" ht="39" customHeight="1">
      <c r="A2" s="22" t="s">
        <v>6</v>
      </c>
      <c r="B2" s="18">
        <v>3.5000000000000003E-2</v>
      </c>
      <c r="C2" s="18">
        <v>3.2000000000000001E-2</v>
      </c>
      <c r="D2" s="18">
        <v>3.2000000000000001E-2</v>
      </c>
      <c r="E2" s="18">
        <v>3.2000000000000001E-2</v>
      </c>
      <c r="F2" s="18">
        <v>3.1E-2</v>
      </c>
    </row>
    <row r="3" spans="1:6" ht="39" customHeight="1">
      <c r="A3" s="20" t="s">
        <v>8</v>
      </c>
      <c r="B3" s="19">
        <v>0.35</v>
      </c>
      <c r="C3" s="19">
        <v>0.3</v>
      </c>
      <c r="D3" s="19">
        <v>0.25</v>
      </c>
      <c r="E3" s="19">
        <v>0.25</v>
      </c>
      <c r="F3" s="55">
        <v>0.35</v>
      </c>
    </row>
    <row r="4" spans="1:6" ht="39" customHeight="1">
      <c r="A4" s="20" t="s">
        <v>9</v>
      </c>
      <c r="B4" s="19">
        <v>0.4</v>
      </c>
      <c r="C4" s="19">
        <v>0.35</v>
      </c>
      <c r="D4" s="19">
        <v>0.35</v>
      </c>
      <c r="E4" s="19">
        <v>0.35</v>
      </c>
      <c r="F4" s="55"/>
    </row>
  </sheetData>
  <mergeCells count="1">
    <mergeCell ref="F3:F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11122-628D-41B2-8219-5326535792BA}">
  <dimension ref="A1:L4"/>
  <sheetViews>
    <sheetView workbookViewId="0">
      <selection activeCell="C11" sqref="C11"/>
    </sheetView>
  </sheetViews>
  <sheetFormatPr baseColWidth="10" defaultColWidth="9" defaultRowHeight="18"/>
  <cols>
    <col min="1" max="1" width="19" style="1" bestFit="1" customWidth="1"/>
    <col min="2" max="8" width="15.1640625" style="1" customWidth="1"/>
    <col min="9" max="9" width="9" style="1"/>
    <col min="10" max="10" width="8.1640625" style="1" bestFit="1" customWidth="1"/>
    <col min="11" max="11" width="12" style="1" bestFit="1" customWidth="1"/>
    <col min="12" max="12" width="9.6640625" style="1" customWidth="1"/>
    <col min="13" max="13" width="12" style="1" bestFit="1" customWidth="1"/>
    <col min="14" max="16384" width="9" style="1"/>
  </cols>
  <sheetData>
    <row r="1" spans="1:12">
      <c r="A1" s="20"/>
      <c r="B1" s="21" t="s">
        <v>19</v>
      </c>
      <c r="C1" s="21" t="s">
        <v>20</v>
      </c>
      <c r="D1" s="21" t="s">
        <v>21</v>
      </c>
      <c r="E1" s="21" t="s">
        <v>22</v>
      </c>
      <c r="F1" s="21" t="s">
        <v>23</v>
      </c>
      <c r="G1" s="21" t="s">
        <v>24</v>
      </c>
      <c r="H1" s="21" t="s">
        <v>25</v>
      </c>
      <c r="I1" s="3"/>
      <c r="J1" s="3"/>
      <c r="K1" s="3"/>
      <c r="L1" s="3"/>
    </row>
    <row r="2" spans="1:12" s="2" customFormat="1" ht="37.25" customHeight="1">
      <c r="A2" s="22" t="s">
        <v>6</v>
      </c>
      <c r="B2" s="14">
        <v>1.4500000000000001E-2</v>
      </c>
      <c r="C2" s="14">
        <v>3.2500000000000001E-2</v>
      </c>
      <c r="D2" s="14">
        <v>1.7500000000000002E-2</v>
      </c>
      <c r="E2" s="14">
        <v>0.04</v>
      </c>
      <c r="F2" s="14">
        <v>3.5999999999999997E-2</v>
      </c>
      <c r="G2" s="14">
        <v>0.04</v>
      </c>
      <c r="H2" s="14">
        <v>0.03</v>
      </c>
      <c r="I2" s="4"/>
      <c r="J2" s="4"/>
      <c r="K2" s="4"/>
      <c r="L2" s="4"/>
    </row>
    <row r="3" spans="1:12" ht="37.25" customHeight="1">
      <c r="A3" s="20" t="s">
        <v>8</v>
      </c>
      <c r="B3" s="17">
        <v>0.3</v>
      </c>
      <c r="C3" s="56">
        <v>0.35</v>
      </c>
      <c r="D3" s="56">
        <v>0.3</v>
      </c>
      <c r="E3" s="56">
        <v>0.45</v>
      </c>
      <c r="F3" s="17">
        <v>0.28000000000000003</v>
      </c>
      <c r="G3" s="56">
        <v>0.35</v>
      </c>
      <c r="H3" s="17">
        <v>0.2</v>
      </c>
      <c r="I3" s="5"/>
      <c r="J3" s="5"/>
      <c r="K3" s="5"/>
      <c r="L3" s="54"/>
    </row>
    <row r="4" spans="1:12" ht="37.25" customHeight="1">
      <c r="A4" s="20" t="s">
        <v>9</v>
      </c>
      <c r="B4" s="17">
        <v>0.35</v>
      </c>
      <c r="C4" s="56"/>
      <c r="D4" s="56"/>
      <c r="E4" s="56"/>
      <c r="F4" s="17">
        <v>0.3</v>
      </c>
      <c r="G4" s="56"/>
      <c r="H4" s="17">
        <v>0.35</v>
      </c>
      <c r="I4" s="5"/>
      <c r="J4" s="5"/>
      <c r="K4" s="5"/>
      <c r="L4" s="54"/>
    </row>
  </sheetData>
  <mergeCells count="5">
    <mergeCell ref="L3:L4"/>
    <mergeCell ref="C3:C4"/>
    <mergeCell ref="E3:E4"/>
    <mergeCell ref="D3:D4"/>
    <mergeCell ref="G3:G4"/>
  </mergeCells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E710-BA57-4804-8C77-E686D6BEB6C0}">
  <dimension ref="A1:L15"/>
  <sheetViews>
    <sheetView showGridLines="0" tabSelected="1" topLeftCell="G1" zoomScale="200" zoomScaleNormal="200" workbookViewId="0">
      <selection activeCell="M3" sqref="M3"/>
    </sheetView>
  </sheetViews>
  <sheetFormatPr baseColWidth="10" defaultColWidth="8.83203125" defaultRowHeight="18"/>
  <cols>
    <col min="1" max="1" width="2.6640625" hidden="1" customWidth="1"/>
    <col min="2" max="2" width="20.33203125" hidden="1" customWidth="1"/>
    <col min="3" max="3" width="12.5" hidden="1" customWidth="1"/>
    <col min="4" max="6" width="0.1640625" hidden="1" customWidth="1"/>
    <col min="7" max="7" width="5" customWidth="1"/>
    <col min="8" max="8" width="11.6640625" customWidth="1"/>
    <col min="9" max="9" width="13.33203125" customWidth="1"/>
    <col min="10" max="10" width="11.83203125" customWidth="1"/>
    <col min="11" max="11" width="13.83203125" bestFit="1" customWidth="1"/>
    <col min="12" max="12" width="4.6640625" customWidth="1"/>
  </cols>
  <sheetData>
    <row r="1" spans="2:12">
      <c r="G1" s="35"/>
      <c r="H1" s="62" t="s">
        <v>43</v>
      </c>
      <c r="I1" s="62"/>
      <c r="J1" s="62"/>
      <c r="K1" s="62"/>
      <c r="L1" s="36"/>
    </row>
    <row r="2" spans="2:12">
      <c r="G2" s="37"/>
      <c r="H2" s="61"/>
      <c r="I2" s="61"/>
      <c r="J2" s="61"/>
      <c r="K2" s="38"/>
      <c r="L2" s="39"/>
    </row>
    <row r="3" spans="2:12">
      <c r="B3" s="57" t="s">
        <v>26</v>
      </c>
      <c r="C3" s="57"/>
      <c r="D3" s="57"/>
      <c r="G3" s="37"/>
      <c r="H3" s="45" t="s">
        <v>44</v>
      </c>
      <c r="I3" s="52">
        <v>3100000</v>
      </c>
      <c r="J3" s="46">
        <v>35</v>
      </c>
      <c r="K3" s="38" t="s">
        <v>45</v>
      </c>
      <c r="L3" s="39"/>
    </row>
    <row r="4" spans="2:12">
      <c r="B4" s="6" t="s">
        <v>27</v>
      </c>
      <c r="C4" s="6" t="s">
        <v>28</v>
      </c>
      <c r="D4" s="6" t="s">
        <v>29</v>
      </c>
      <c r="G4" s="37"/>
      <c r="H4" s="43" t="s">
        <v>39</v>
      </c>
      <c r="I4" s="53">
        <v>3900000</v>
      </c>
      <c r="J4" s="30" t="s">
        <v>42</v>
      </c>
      <c r="K4" s="38"/>
      <c r="L4" s="39"/>
    </row>
    <row r="5" spans="2:12">
      <c r="B5" s="25">
        <f>I3</f>
        <v>3100000</v>
      </c>
      <c r="C5" s="26">
        <f>J3</f>
        <v>35</v>
      </c>
      <c r="D5" s="27">
        <f>I5</f>
        <v>2.1000000000000001E-2</v>
      </c>
      <c r="G5" s="37"/>
      <c r="H5" s="43" t="s">
        <v>40</v>
      </c>
      <c r="I5" s="33">
        <v>2.1000000000000001E-2</v>
      </c>
      <c r="J5" s="30"/>
      <c r="K5" s="38"/>
      <c r="L5" s="39"/>
    </row>
    <row r="6" spans="2:12">
      <c r="B6" s="58"/>
      <c r="C6" s="58"/>
      <c r="D6" s="7">
        <f>PMT(D5/12,C5*12,-B5)</f>
        <v>10428.953539282622</v>
      </c>
      <c r="E6" s="8" t="s">
        <v>30</v>
      </c>
      <c r="F6" s="9">
        <f>D6*(C5*12)-B5</f>
        <v>1280160.4864987014</v>
      </c>
      <c r="G6" s="37"/>
      <c r="H6" s="44" t="s">
        <v>41</v>
      </c>
      <c r="I6" s="53">
        <v>0</v>
      </c>
      <c r="J6" s="30" t="s">
        <v>42</v>
      </c>
      <c r="K6" s="38"/>
      <c r="L6" s="39"/>
    </row>
    <row r="7" spans="2:12">
      <c r="G7" s="37"/>
      <c r="H7" s="38"/>
      <c r="I7" s="38"/>
      <c r="J7" s="38"/>
      <c r="K7" s="38"/>
      <c r="L7" s="39"/>
    </row>
    <row r="8" spans="2:12">
      <c r="B8" t="s">
        <v>31</v>
      </c>
      <c r="C8" s="9">
        <f>D6*12</f>
        <v>125147.44247139146</v>
      </c>
      <c r="D8" s="50">
        <f>C8/12</f>
        <v>10428.953539282622</v>
      </c>
      <c r="F8" s="10"/>
      <c r="G8" s="37"/>
      <c r="H8" s="59" t="s">
        <v>37</v>
      </c>
      <c r="I8" s="60"/>
      <c r="J8" s="60"/>
      <c r="K8" s="60"/>
      <c r="L8" s="39"/>
    </row>
    <row r="9" spans="2:12">
      <c r="B9" t="s">
        <v>32</v>
      </c>
      <c r="C9" s="9">
        <f>I6*12</f>
        <v>0</v>
      </c>
      <c r="F9" s="10"/>
      <c r="G9" s="37"/>
      <c r="H9" s="38"/>
      <c r="I9" s="38"/>
      <c r="J9" s="38"/>
      <c r="K9" s="38"/>
      <c r="L9" s="39"/>
    </row>
    <row r="10" spans="2:12">
      <c r="B10" t="s">
        <v>33</v>
      </c>
      <c r="C10" s="28">
        <f>I4</f>
        <v>3900000</v>
      </c>
      <c r="D10" s="50">
        <f>C10/12</f>
        <v>325000</v>
      </c>
      <c r="E10" s="29"/>
      <c r="F10" s="34" t="s">
        <v>35</v>
      </c>
      <c r="G10" s="37"/>
      <c r="H10" s="49">
        <v>0.3</v>
      </c>
      <c r="I10" s="48">
        <f>C10*H10/12</f>
        <v>97500</v>
      </c>
      <c r="J10" s="49">
        <v>0.35</v>
      </c>
      <c r="K10" s="48">
        <f>C10*J10/12</f>
        <v>113750</v>
      </c>
      <c r="L10" s="39"/>
    </row>
    <row r="11" spans="2:12">
      <c r="B11" t="s">
        <v>34</v>
      </c>
      <c r="C11" s="10">
        <f>(C8+C9)/C10</f>
        <v>3.2089087813177299E-2</v>
      </c>
      <c r="F11" s="12"/>
      <c r="G11" s="37"/>
      <c r="H11" s="47" t="s">
        <v>38</v>
      </c>
      <c r="I11" s="48">
        <f>I6</f>
        <v>0</v>
      </c>
      <c r="J11" s="47" t="s">
        <v>38</v>
      </c>
      <c r="K11" s="48">
        <f>I6</f>
        <v>0</v>
      </c>
      <c r="L11" s="39"/>
    </row>
    <row r="12" spans="2:12">
      <c r="C12" s="11"/>
      <c r="F12" s="13"/>
      <c r="G12" s="37"/>
      <c r="H12" s="30" t="s">
        <v>46</v>
      </c>
      <c r="I12" s="31">
        <f>D6</f>
        <v>10428.953539282622</v>
      </c>
      <c r="J12" s="30" t="s">
        <v>46</v>
      </c>
      <c r="K12" s="31">
        <f>D6</f>
        <v>10428.953539282622</v>
      </c>
      <c r="L12" s="39"/>
    </row>
    <row r="13" spans="2:12">
      <c r="C13" s="11"/>
      <c r="G13" s="37"/>
      <c r="H13" s="30" t="s">
        <v>47</v>
      </c>
      <c r="I13" s="31">
        <f>I12+I11</f>
        <v>10428.953539282622</v>
      </c>
      <c r="J13" s="30" t="s">
        <v>47</v>
      </c>
      <c r="K13" s="31">
        <f>K12+K11</f>
        <v>10428.953539282622</v>
      </c>
      <c r="L13" s="39"/>
    </row>
    <row r="14" spans="2:12">
      <c r="G14" s="37"/>
      <c r="H14" s="32" t="s">
        <v>36</v>
      </c>
      <c r="I14" s="51" t="str">
        <f>IF(I10&gt;I13,"〇","×")</f>
        <v>〇</v>
      </c>
      <c r="J14" s="32" t="s">
        <v>36</v>
      </c>
      <c r="K14" s="51" t="str">
        <f>IF(K10&gt;K13,"〇","×")</f>
        <v>〇</v>
      </c>
      <c r="L14" s="39"/>
    </row>
    <row r="15" spans="2:12" ht="19" thickBot="1">
      <c r="G15" s="40"/>
      <c r="H15" s="41"/>
      <c r="I15" s="41"/>
      <c r="J15" s="41"/>
      <c r="K15" s="41"/>
      <c r="L15" s="42"/>
    </row>
  </sheetData>
  <mergeCells count="5">
    <mergeCell ref="B3:D3"/>
    <mergeCell ref="B6:C6"/>
    <mergeCell ref="H8:K8"/>
    <mergeCell ref="H2:J2"/>
    <mergeCell ref="H1:K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地銀系</vt:lpstr>
      <vt:lpstr>メガバンク系</vt:lpstr>
      <vt:lpstr>ネットバンク系</vt:lpstr>
      <vt:lpstr>住宅ローンシミュレーター借入可能額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Issei Toda</dc:creator>
  <cp:lastModifiedBy>Microsoft Office User</cp:lastModifiedBy>
  <dcterms:created xsi:type="dcterms:W3CDTF">2021-08-10T03:42:41Z</dcterms:created>
  <dcterms:modified xsi:type="dcterms:W3CDTF">2021-11-16T05:35:43Z</dcterms:modified>
</cp:coreProperties>
</file>